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120" windowHeight="11300" activeTab="0"/>
  </bookViews>
  <sheets>
    <sheet name="Standard Permit GRA1" sheetId="1" r:id="rId1"/>
    <sheet name="Sheet1" sheetId="2" r:id="rId2"/>
  </sheets>
  <definedNames>
    <definedName name="_xlnm.Print_Area" localSheetId="0">#N/A</definedName>
    <definedName name="Z_009109EF_FF01_4DF2_B3B9_573E30225B22_.wvu.Cols" localSheetId="0" hidden="1">#N/A</definedName>
    <definedName name="Z_009109EF_FF01_4DF2_B3B9_573E30225B22_.wvu.Rows" localSheetId="0" hidden="1">#N/A</definedName>
    <definedName name="Z_1333E9D8_4E99_4B08_9B0E_A081A8ECA2EC_.wvu.Cols" localSheetId="0" hidden="1">#N/A</definedName>
    <definedName name="Z_1333E9D8_4E99_4B08_9B0E_A081A8ECA2EC_.wvu.PrintTitles" localSheetId="0" hidden="1">#N/A</definedName>
    <definedName name="Z_1333E9D8_4E99_4B08_9B0E_A081A8ECA2EC_.wvu.Rows" localSheetId="0" hidden="1">#N/A</definedName>
    <definedName name="Z_16F67559_391A_425B_A312_681DCC4393A2_.wvu.Cols" localSheetId="0" hidden="1">#N/A</definedName>
    <definedName name="Z_16F67559_391A_425B_A312_681DCC4393A2_.wvu.PrintArea" localSheetId="0" hidden="1">#N/A</definedName>
    <definedName name="Z_16F67559_391A_425B_A312_681DCC4393A2_.wvu.PrintTitles" localSheetId="0" hidden="1">#N/A</definedName>
    <definedName name="Z_16F67559_391A_425B_A312_681DCC4393A2_.wvu.Rows" localSheetId="0" hidden="1">#N/A</definedName>
    <definedName name="Z_8325B47A_CA89_47A4_84F4_EFB1FB496ADD_.wvu.Cols" localSheetId="0" hidden="1">#N/A</definedName>
    <definedName name="Z_8325B47A_CA89_47A4_84F4_EFB1FB496ADD_.wvu.Rows" localSheetId="0" hidden="1">#N/A</definedName>
    <definedName name="Z_9BB95D69_0A19_48BB_8B42_276CC8A225B1_.wvu.Cols" localSheetId="0" hidden="1">#N/A</definedName>
    <definedName name="Z_9BB95D69_0A19_48BB_8B42_276CC8A225B1_.wvu.PrintTitles" localSheetId="0" hidden="1">#N/A</definedName>
    <definedName name="Z_9BB95D69_0A19_48BB_8B42_276CC8A225B1_.wvu.Rows" localSheetId="0" hidden="1">#N/A</definedName>
    <definedName name="Z_A4946187_1497_419A_861A_164484A61C6D_.wvu.Cols" localSheetId="0" hidden="1">#N/A</definedName>
    <definedName name="Z_A4946187_1497_419A_861A_164484A61C6D_.wvu.PrintTitles" localSheetId="0" hidden="1">#N/A</definedName>
    <definedName name="Z_A4946187_1497_419A_861A_164484A61C6D_.wvu.Rows" localSheetId="0" hidden="1">#N/A</definedName>
    <definedName name="Z_AA23D659_0F44_4199_BC17_186467461ACE_.wvu.Cols" localSheetId="0" hidden="1">#N/A</definedName>
    <definedName name="Z_AA23D659_0F44_4199_BC17_186467461ACE_.wvu.PrintArea" localSheetId="0" hidden="1">#N/A</definedName>
    <definedName name="Z_AA23D659_0F44_4199_BC17_186467461ACE_.wvu.PrintTitles" localSheetId="0" hidden="1">#N/A</definedName>
    <definedName name="Z_AA23D659_0F44_4199_BC17_186467461ACE_.wvu.Rows" localSheetId="0" hidden="1">#N/A</definedName>
    <definedName name="Z_AB8A2386_92C4_44FD_A493_C32F59AC0CD4_.wvu.Cols" localSheetId="0" hidden="1">#N/A</definedName>
    <definedName name="Z_AB8A2386_92C4_44FD_A493_C32F59AC0CD4_.wvu.Rows" localSheetId="0" hidden="1">#N/A</definedName>
    <definedName name="Z_AE7A9355_F90D_4A07_A57E_D47E97EAF684_.wvu.Cols" localSheetId="0" hidden="1">#N/A</definedName>
    <definedName name="Z_AE7A9355_F90D_4A07_A57E_D47E97EAF684_.wvu.Rows" localSheetId="0" hidden="1">#N/A</definedName>
    <definedName name="Z_BAE6913A_1F30_451B_B569_C265B4B92B10_.wvu.Cols" localSheetId="0" hidden="1">#N/A</definedName>
    <definedName name="Z_BAE6913A_1F30_451B_B569_C265B4B92B10_.wvu.PrintTitles" localSheetId="0" hidden="1">#N/A</definedName>
    <definedName name="Z_BAE6913A_1F30_451B_B569_C265B4B92B10_.wvu.Rows" localSheetId="0" hidden="1">#N/A</definedName>
    <definedName name="Z_C8BCC5B8_A468_47E3_AAFF_F47A5C2B789F_.wvu.Cols" localSheetId="0" hidden="1">#N/A</definedName>
    <definedName name="Z_C8BCC5B8_A468_47E3_AAFF_F47A5C2B789F_.wvu.PrintArea" localSheetId="0" hidden="1">#N/A</definedName>
    <definedName name="Z_C8BCC5B8_A468_47E3_AAFF_F47A5C2B789F_.wvu.PrintTitles" localSheetId="0" hidden="1">#N/A</definedName>
    <definedName name="Z_C8BCC5B8_A468_47E3_AAFF_F47A5C2B789F_.wvu.Rows" localSheetId="0" hidden="1">#N/A</definedName>
    <definedName name="Z_D69022FF_D4DC_475E_8EF6_D420388CEAAD_.wvu.Cols" localSheetId="0" hidden="1">#N/A</definedName>
    <definedName name="Z_D69022FF_D4DC_475E_8EF6_D420388CEAAD_.wvu.Rows" localSheetId="0" hidden="1">#N/A</definedName>
    <definedName name="Z_D7B45D4B_737E_4D9A_9F03_F921B1C92CD6_.wvu.Cols" localSheetId="0" hidden="1">#N/A</definedName>
    <definedName name="Z_D7B45D4B_737E_4D9A_9F03_F921B1C92CD6_.wvu.Rows" localSheetId="0" hidden="1">#N/A</definedName>
    <definedName name="Z_F73AED75_1B4C_4F2D_9E39_49C234E88C7C_.wvu.Cols" localSheetId="0" hidden="1">#N/A</definedName>
    <definedName name="Z_F73AED75_1B4C_4F2D_9E39_49C234E88C7C_.wvu.PrintTitles" localSheetId="0" hidden="1">#N/A</definedName>
    <definedName name="Z_F73AED75_1B4C_4F2D_9E39_49C234E88C7C_.wvu.Rows" localSheetId="0" hidden="1">#N/A</definedName>
    <definedName name="Z_FE3C72DF_9C20_4B07_8C55_624C6D1DF2A8_.wvu.Cols" localSheetId="0" hidden="1">#N/A</definedName>
    <definedName name="Z_FE3C72DF_9C20_4B07_8C55_624C6D1DF2A8_.wvu.PrintTitles" localSheetId="0" hidden="1">#N/A</definedName>
    <definedName name="Z_FE3C72DF_9C20_4B07_8C55_624C6D1DF2A8_.wvu.Rows" localSheetId="0" hidden="1">#N/A</definedName>
  </definedNames>
  <calcPr fullCalcOnLoad="1"/>
</workbook>
</file>

<file path=xl/comments1.xml><?xml version="1.0" encoding="utf-8"?>
<comments xmlns="http://schemas.openxmlformats.org/spreadsheetml/2006/main">
  <authors>
    <author>Roger Yearsley</author>
  </authors>
  <commentList>
    <comment ref="B27" authorId="0">
      <text>
        <r>
          <rPr>
            <sz val="12"/>
            <color indexed="8"/>
            <rFont val="Arial"/>
            <family val="2"/>
          </rPr>
          <t xml:space="preserve">Receptors </t>
        </r>
        <r>
          <rPr>
            <sz val="10"/>
            <rFont val="Arial"/>
            <family val="0"/>
          </rPr>
          <t>to consider should include: atmosphere, land, surface waters, groundwater, humans, wildlife and their habitats. A single receptor may be at risk from several different sources and all must be addressed.</t>
        </r>
        <r>
          <rPr>
            <sz val="10"/>
            <rFont val="Arial"/>
            <family val="0"/>
          </rPr>
          <t xml:space="preserve">
</t>
        </r>
      </text>
    </comment>
    <comment ref="C27" authorId="0">
      <text>
        <r>
          <rPr>
            <sz val="10"/>
            <rFont val="Arial"/>
            <family val="0"/>
          </rPr>
          <t xml:space="preserve">The </t>
        </r>
        <r>
          <rPr>
            <sz val="12"/>
            <color indexed="8"/>
            <rFont val="Arial"/>
            <family val="2"/>
          </rPr>
          <t>Source</t>
        </r>
        <r>
          <rPr>
            <sz val="10"/>
            <rFont val="Arial"/>
            <family val="0"/>
          </rPr>
          <t xml:space="preserve"> of hazard will be the activity or operation taking place for which a particular hazard may arise.</t>
        </r>
      </text>
    </comment>
    <comment ref="D27" authorId="0">
      <text>
        <r>
          <rPr>
            <sz val="12"/>
            <color indexed="8"/>
            <rFont val="Arial"/>
            <family val="2"/>
          </rPr>
          <t xml:space="preserve">Harm </t>
        </r>
        <r>
          <rPr>
            <sz val="10"/>
            <rFont val="Arial"/>
            <family val="0"/>
          </rPr>
          <t>may arise when a specific hazard is realised.</t>
        </r>
      </text>
    </comment>
    <comment ref="E27" authorId="0">
      <text>
        <r>
          <rPr>
            <sz val="12"/>
            <color indexed="8"/>
            <rFont val="Arial"/>
            <family val="2"/>
          </rPr>
          <t>Pathways</t>
        </r>
        <r>
          <rPr>
            <sz val="10"/>
            <rFont val="Arial"/>
            <family val="0"/>
          </rPr>
          <t xml:space="preserve"> are the routes or means by which defined hazards may potentially realise their consequences at the receptors.</t>
        </r>
        <r>
          <rPr>
            <sz val="10"/>
            <rFont val="Arial"/>
            <family val="0"/>
          </rPr>
          <t xml:space="preserve">
</t>
        </r>
      </text>
    </comment>
    <comment ref="F27" authorId="0">
      <text>
        <r>
          <rPr>
            <sz val="12"/>
            <color indexed="8"/>
            <rFont val="Arial"/>
            <family val="2"/>
          </rPr>
          <t>Probability of  exposure</t>
        </r>
        <r>
          <rPr>
            <sz val="10"/>
            <rFont val="Arial"/>
            <family val="0"/>
          </rPr>
          <t xml:space="preserve"> is the likelihood of the receptors being exposed to the hazard.  Example definitions:
</t>
        </r>
        <r>
          <rPr>
            <sz val="12"/>
            <color indexed="8"/>
            <rFont val="Arial"/>
            <family val="2"/>
          </rPr>
          <t xml:space="preserve">High </t>
        </r>
        <r>
          <rPr>
            <sz val="10"/>
            <rFont val="Arial"/>
            <family val="0"/>
          </rPr>
          <t xml:space="preserve">– exposure is probable: direct exposure likely with no / few barriers between hazard source and receptor;
</t>
        </r>
        <r>
          <rPr>
            <sz val="12"/>
            <color indexed="8"/>
            <rFont val="Arial"/>
            <family val="2"/>
          </rPr>
          <t>Medium</t>
        </r>
        <r>
          <rPr>
            <sz val="10"/>
            <rFont val="Arial"/>
            <family val="0"/>
          </rPr>
          <t xml:space="preserve">  – exposure is fairly probable: feasible exposure possible - barriers to exposure less controllable;
</t>
        </r>
        <r>
          <rPr>
            <sz val="12"/>
            <color indexed="8"/>
            <rFont val="Arial"/>
            <family val="2"/>
          </rPr>
          <t>Low</t>
        </r>
        <r>
          <rPr>
            <sz val="10"/>
            <rFont val="Arial"/>
            <family val="0"/>
          </rPr>
          <t xml:space="preserve"> – exposure is unlikely: several barriers exist between hazards source and receptors to mitigate against exposure:
</t>
        </r>
        <r>
          <rPr>
            <sz val="12"/>
            <color indexed="8"/>
            <rFont val="Arial"/>
            <family val="2"/>
          </rPr>
          <t xml:space="preserve">Very Low </t>
        </r>
        <r>
          <rPr>
            <sz val="10"/>
            <rFont val="Arial"/>
            <family val="0"/>
          </rPr>
          <t>– exposure is very unlikely: effective, multiple barriers in place to mitigate against exposure.</t>
        </r>
        <r>
          <rPr>
            <sz val="10"/>
            <rFont val="Arial"/>
            <family val="0"/>
          </rPr>
          <t xml:space="preserve">
</t>
        </r>
      </text>
    </comment>
    <comment ref="G27" authorId="0">
      <text>
        <r>
          <rPr>
            <sz val="10"/>
            <rFont val="Arial"/>
            <family val="0"/>
          </rPr>
          <t xml:space="preserve">The </t>
        </r>
        <r>
          <rPr>
            <sz val="12"/>
            <color indexed="8"/>
            <rFont val="Arial"/>
            <family val="2"/>
          </rPr>
          <t xml:space="preserve">consequences </t>
        </r>
        <r>
          <rPr>
            <sz val="10"/>
            <rFont val="Arial"/>
            <family val="0"/>
          </rPr>
          <t>of a hazard being realised may be actual or potential harm.  
This will include be on a high/medium/low/very low score using attributes and scaling to consider 'harm'.</t>
        </r>
        <r>
          <rPr>
            <sz val="10"/>
            <rFont val="Arial"/>
            <family val="0"/>
          </rPr>
          <t xml:space="preserve">
</t>
        </r>
      </text>
    </comment>
    <comment ref="J27" authorId="0">
      <text>
        <r>
          <rPr>
            <sz val="12"/>
            <color indexed="8"/>
            <rFont val="Arial"/>
            <family val="2"/>
          </rPr>
          <t xml:space="preserve">Risk management </t>
        </r>
        <r>
          <rPr>
            <sz val="10"/>
            <rFont val="Arial"/>
            <family val="0"/>
          </rPr>
          <t xml:space="preserve">involves breaking or limiting the source-pathway-receptor linkage to reduce risk.  
</t>
        </r>
        <r>
          <rPr>
            <sz val="10"/>
            <rFont val="Arial"/>
            <family val="0"/>
          </rPr>
          <t xml:space="preserve">
</t>
        </r>
      </text>
    </comment>
    <comment ref="H27" authorId="0">
      <text>
        <r>
          <rPr>
            <sz val="12"/>
            <color indexed="8"/>
            <rFont val="Arial"/>
            <family val="2"/>
          </rPr>
          <t>Magnitude of the risk</t>
        </r>
        <r>
          <rPr>
            <sz val="10"/>
            <rFont val="Arial"/>
            <family val="0"/>
          </rPr>
          <t xml:space="preserve"> is determined by combining the probability with the magnitude of the potential consequences</t>
        </r>
        <r>
          <rPr>
            <sz val="10"/>
            <rFont val="Arial"/>
            <family val="0"/>
          </rPr>
          <t xml:space="preserve">
</t>
        </r>
        <r>
          <rPr>
            <sz val="12"/>
            <color indexed="8"/>
            <rFont val="Arial"/>
            <family val="2"/>
          </rPr>
          <t>High risks</t>
        </r>
        <r>
          <rPr>
            <sz val="10"/>
            <rFont val="Arial"/>
            <family val="0"/>
          </rPr>
          <t xml:space="preserve"> require additional assessment and active management
</t>
        </r>
        <r>
          <rPr>
            <sz val="12"/>
            <color indexed="8"/>
            <rFont val="Arial"/>
            <family val="2"/>
          </rPr>
          <t>Medium risks</t>
        </r>
        <r>
          <rPr>
            <sz val="10"/>
            <rFont val="Arial"/>
            <family val="0"/>
          </rPr>
          <t xml:space="preserve"> require additional assessment and may require active management/monitoring 
</t>
        </r>
        <r>
          <rPr>
            <sz val="12"/>
            <color indexed="8"/>
            <rFont val="Arial"/>
            <family val="2"/>
          </rPr>
          <t>Low and very low risks</t>
        </r>
        <r>
          <rPr>
            <sz val="10"/>
            <rFont val="Arial"/>
            <family val="0"/>
          </rPr>
          <t xml:space="preserve"> require periodic review.</t>
        </r>
      </text>
    </comment>
  </commentList>
</comments>
</file>

<file path=xl/sharedStrings.xml><?xml version="1.0" encoding="utf-8"?>
<sst xmlns="http://schemas.openxmlformats.org/spreadsheetml/2006/main" count="218" uniqueCount="132">
  <si>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</si>
  <si>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</si>
  <si>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</si>
  <si>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</si>
  <si>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</si>
  <si>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</si>
  <si>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</si>
  <si>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</si>
  <si>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</si>
  <si>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</si>
  <si>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</si>
  <si>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</si>
  <si>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</si>
  <si>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</si>
  <si>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</si>
  <si>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</si>
  <si>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</si>
  <si>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</si>
  <si>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</si>
  <si>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</si>
  <si>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</si>
  <si>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</si>
  <si>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</si>
  <si>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</si>
  <si>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</si>
  <si>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</si>
  <si>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</si>
  <si>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</si>
  <si>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</si>
  <si>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</si>
  <si>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</si>
  <si>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</si>
  <si>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</si>
  <si>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Applies to all potential locations.</t>
  </si>
  <si>
    <t>What is the magnitude of the risk after management? (This residual risk will be controlled by Compliance Assessment).</t>
  </si>
  <si>
    <t>Local human population</t>
  </si>
  <si>
    <t>Nuisance, loss of amenity</t>
  </si>
  <si>
    <t>Odour</t>
  </si>
  <si>
    <t>Direct run-off from site across ground surface, via surface water drains, ditches etc.</t>
  </si>
  <si>
    <t>Groundwater</t>
  </si>
  <si>
    <t>Any</t>
  </si>
  <si>
    <t>Standard Facility:</t>
  </si>
  <si>
    <t xml:space="preserve">Abstraction from watercourse downstream of facility (for agricultural or potable use). </t>
  </si>
  <si>
    <t>Acute effects, closure of abstraction intakes.</t>
  </si>
  <si>
    <t>The scope of the permit and associated rules is defined by the following risk criteria:</t>
  </si>
  <si>
    <t xml:space="preserve">As above </t>
  </si>
  <si>
    <t>Air transport then inhalation.</t>
  </si>
  <si>
    <t>Transport through soil/groundwater then extraction at borehole.</t>
  </si>
  <si>
    <t>Nuisance, loss of amenity, loss of sleep.</t>
  </si>
  <si>
    <t xml:space="preserve">Noise through the air and vibration through the ground. </t>
  </si>
  <si>
    <t>Local human population and local environment.</t>
  </si>
  <si>
    <t>As above</t>
  </si>
  <si>
    <t>Harm to human health - respiratory irritation and illness.</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</si>
  <si>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</si>
  <si>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</si>
  <si>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</si>
  <si>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Arson and / or vandalism causing the release of polluting materials to air (smoke or fumes), water or land.</t>
  </si>
  <si>
    <t>Air transport of smoke.  Spillages and contaminated firewater by direct run-off from site and via surface water drains and ditches.</t>
  </si>
  <si>
    <t>Accidental fire causing the release of polluting materials to air (smoke or fumes), water or land.</t>
  </si>
  <si>
    <t>As above.</t>
  </si>
  <si>
    <t>All surface waters close to and downstream of site.</t>
  </si>
  <si>
    <t xml:space="preserve">Parameter 3 </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</si>
  <si>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</si>
  <si>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</si>
  <si>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 xml:space="preserve">What are the harmful consequences if things go wrong?  </t>
  </si>
  <si>
    <t xml:space="preserve">Parameter 5 </t>
  </si>
  <si>
    <t>Local residents often sensitive to noise and vibration but there is low potential for exposure.</t>
  </si>
  <si>
    <t>All on-site hazards: machinery.</t>
  </si>
  <si>
    <t>Risk of accidental combustion of waste is moderate.</t>
  </si>
  <si>
    <t>Spillage of liquids, including oil.</t>
  </si>
  <si>
    <t>Emissions to air may cause harm to and deterioration of nature conservation sites.</t>
  </si>
  <si>
    <t>Harm to protected site through toxic contamination, nutrient enrichment, disturbance etc.</t>
  </si>
  <si>
    <t xml:space="preserve">There is potential for exposure to anyone living close to the site or at locations where members of the public might be regularly exposed. </t>
  </si>
  <si>
    <t xml:space="preserve">Parameter 6 </t>
  </si>
  <si>
    <t>Parameter 7</t>
  </si>
  <si>
    <t>Parameter 8</t>
  </si>
  <si>
    <t>Any, but principally NOx.</t>
  </si>
  <si>
    <t>Parameter 4</t>
  </si>
  <si>
    <t>Direct physical contact is minimised by activity being carried out within enclosed digesters so a low magnitude risk is estimated.</t>
  </si>
  <si>
    <t xml:space="preserve">As above  </t>
  </si>
  <si>
    <t>Potential for spillage from digestions tanks and storage vessels.</t>
  </si>
  <si>
    <t>Air transport. Spillages and digestate direct run-off from site and via surface water drains and ditches.</t>
  </si>
  <si>
    <t>Local residents often sensitive to odour. Waste types/odours are typical to those already used on agricultural premises.</t>
  </si>
  <si>
    <t>Parameter 9</t>
  </si>
  <si>
    <t>Part A installation.  On-farm AD including the use of the resultant biogas.</t>
  </si>
  <si>
    <t>Except for the auxiliary flare, the aggregate rated thermal input of all appliances used to burn biogas must be less than 5 megawatts.</t>
  </si>
  <si>
    <t>Permitted wastes - manures and slurries, biodegradable wastes arising on-farm and dairy wastes suitable for digestion.</t>
  </si>
  <si>
    <t>The activities shall not be carried out within 500 metres of a European site or Site of Special Scientific Interest (excluding those designated solely for geological features).</t>
  </si>
  <si>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Emission limits for stack gases are specified.</t>
  </si>
  <si>
    <t>As above. Activities cannot take place within groundwater protection zone 1 or if a source protection zone has not been defined then within 50 metres of any well, spring or borehole used for the supply of water for human consumption.  This must include private water supplies. Impermeable surface required for AD plant.</t>
  </si>
  <si>
    <t>Parameter 10</t>
  </si>
  <si>
    <t xml:space="preserve">Noise and vibration shall be minimised and not cause nuisance.  A noise and vibration management plan may be required.  </t>
  </si>
  <si>
    <t xml:space="preserve">Activities shall be managed and operated in accordance with a management system (will include site security measures to prevent unauthorised access).  </t>
  </si>
  <si>
    <t xml:space="preserve">As above.  An accident management plan is required as part of management system (will include fire and spillages).  </t>
  </si>
  <si>
    <t>The activities must not be carried out within 10 metres of any watercourse</t>
  </si>
  <si>
    <t>Local human population.</t>
  </si>
  <si>
    <t>Release of microorganisms (bioaerosols).</t>
  </si>
  <si>
    <t>Potential for release at waste reception/treatment and maturation.</t>
  </si>
  <si>
    <t>Noise and vibration.</t>
  </si>
  <si>
    <t>Local human population and / or livestock after gaining unauthorised access to the installation.</t>
  </si>
  <si>
    <t>Bodily injury.</t>
  </si>
  <si>
    <t>Direct physical contact.</t>
  </si>
  <si>
    <t>Although biogas is flammable, risk of direct physical contact is reduced by activity being carried out within enclosed systems.</t>
  </si>
  <si>
    <t>Unlikely to happen - reduced by effective management systems.</t>
  </si>
  <si>
    <t>Acute effects: fish kill.</t>
  </si>
  <si>
    <t>Chronic effects: deterioration of water quality.</t>
  </si>
  <si>
    <t>As above.  Indirect run-off via the soil layer.</t>
  </si>
  <si>
    <t xml:space="preserve">Protected nature conservation sites - European sites and SSSIs.  </t>
  </si>
  <si>
    <t xml:space="preserve">Local human population </t>
  </si>
  <si>
    <t xml:space="preserve">Release of unburnt biogas </t>
  </si>
  <si>
    <t>Harm to human health - respiratory irritation and illness. Release of potent climate change gases.</t>
  </si>
  <si>
    <t xml:space="preserve">Air transport </t>
  </si>
  <si>
    <t xml:space="preserve">Potential for release in emergency and maintenance via pressure relief valves </t>
  </si>
  <si>
    <t>Accidental explosion and  fire causing the release of polluting materials to air (smoke or fumes), water or land.</t>
  </si>
  <si>
    <t>Parameter 11</t>
  </si>
  <si>
    <t>Auxiliary flare are available and used but limited to emergency situation and planned miantance. Pressure relief valves are inspected regularly. Unplanned releases are reported.</t>
  </si>
  <si>
    <t>Emissions shall be free from odorous compounds. An odour management plan is required. Non- point source emissions of biogas shall be minimised using appropriate measures.  All storage tanks and lagoons are required to be covered also AD is an enclosed process.  A buffer zone for odour has been kept at 200 metres from the nearest sensitive receiver so that below this limit odour control can be assessed in a bespoke permit.</t>
  </si>
  <si>
    <t>Natural Resources Wales</t>
  </si>
  <si>
    <t>Maximum quantity of waste - including solids and liquids - shall be limited to 100,000 tonnes per year and with the capacity to treat more than 100 tonnes per day.</t>
  </si>
  <si>
    <t xml:space="preserve">Permitted activities - The storage and recovery of waste (R1, R3, R13) and combustion of biogas (D10). </t>
  </si>
  <si>
    <t>No point source discharges to controlled waters or groundwater.</t>
  </si>
  <si>
    <r>
      <t>The activities must not be carried out within an Air Quality Management Area (AQMA)</t>
    </r>
    <r>
      <rPr>
        <sz val="10"/>
        <color indexed="10"/>
        <rFont val="Arial"/>
        <family val="2"/>
      </rPr>
      <t>.</t>
    </r>
  </si>
  <si>
    <t>The activitiies cannot be within a groundwater source protection zone 1, or if a source protection zone has not been defined then within 50 metres of any well, spring or borehole used for the supply of water for human consumption.  This must include private water supplies.</t>
  </si>
  <si>
    <t>Releases of oxides of nitrogen (NO2), carbon monoxide (CO), sulphur dioxide (SO2), total volitile organic compounds (VOCs).</t>
  </si>
  <si>
    <t>Activities shall be managed and operated in accordance with a management system (will include inspection and maintenance of equipment, including engine management systems), point source emissions to air with associated emission limits and monitoring.</t>
  </si>
  <si>
    <t>Management systems required to include DSEAR assessment. Bunding of tanks or method of retaining and recovering any loss etc.</t>
  </si>
  <si>
    <t>Digestion tanks built to appropriate standard. No point source emissions to water. Run off restricted to clean surface water using appropriate measures.  All biogas condensate shall be discharged into a sealed drainage system. Impermeable surface required for storage of all wastes.</t>
  </si>
  <si>
    <t>Maturation activities are not carried out in the open within 250m metres of the nearest sensitive receptor. Operations have to take place within a closed system with appropriate filters or scrubbing system.</t>
  </si>
  <si>
    <t>The gas engine stack(s) must not within 200 metres of the nearest sensitive receptor.</t>
  </si>
  <si>
    <t xml:space="preserve">Gas engines stacks must be 7 metres or more in height or have an effective stack height of 3 metres or more. </t>
  </si>
  <si>
    <t>Generic risk assessment for draft standard rules set number SR2022 No01 v1.0</t>
  </si>
  <si>
    <t>27th March 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</si>
</sst>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10"/>
      <color indexed="8"/>
      <name val="Arial"/>
      <family val="2"/>
    </font>
    <font>
      <sz val="10"/>
      <color indexed="10"/>
      <name val="Arial"/>
      <family val="2"/>
    </font>
    <font>
      <sz val="9"/>
      <name val="Tahoma"/>
      <family val="0"/>
    </font>
    <font>
      <b/>
      <sz val="9"/>
      <name val="Tahoma"/>
      <family val="0"/>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rgb="FFFFFF00"/>
        <bgColor indexed="64"/>
      </patternFill>
    </fill>
    <fill>
      <patternFill patternType="solid">
        <fgColor rgb="FF00FF00"/>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style="double"/>
      <right style="thin"/>
      <top/>
      <bottom/>
    </border>
    <border>
      <left/>
      <right style="double"/>
      <top/>
      <bottom style="thin"/>
    </border>
    <border>
      <left/>
      <right style="double"/>
      <top/>
      <bottom/>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bottom/>
    </border>
    <border>
      <left style="double"/>
      <right/>
      <top/>
      <bottom/>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bottom style="double"/>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0">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3" borderId="28" xfId="0" applyFont="1" applyFill="1" applyBorder="1" applyAlignment="1">
      <alignment horizontal="center" vertical="top" wrapText="1"/>
    </xf>
    <xf numFmtId="0" fontId="2"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2" fillId="39" borderId="15" xfId="0" applyFont="1" applyFill="1" applyBorder="1" applyAlignment="1" applyProtection="1">
      <alignment vertical="top" wrapText="1"/>
      <protection locked="0"/>
    </xf>
    <xf numFmtId="0" fontId="0" fillId="36" borderId="31" xfId="0" applyFill="1" applyBorder="1" applyAlignment="1" applyProtection="1">
      <alignment vertical="top" wrapText="1"/>
      <protection locked="0"/>
    </xf>
    <xf numFmtId="0" fontId="2" fillId="39" borderId="10" xfId="0" applyFont="1" applyFill="1" applyBorder="1" applyAlignment="1" applyProtection="1">
      <alignment vertical="top" wrapText="1"/>
      <protection locked="0"/>
    </xf>
    <xf numFmtId="0" fontId="0" fillId="0" borderId="0" xfId="0" applyFont="1" applyAlignment="1">
      <alignment/>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2" xfId="0" applyFill="1" applyBorder="1" applyAlignment="1" applyProtection="1">
      <alignment vertical="top" wrapText="1"/>
      <protection locked="0"/>
    </xf>
    <xf numFmtId="0" fontId="0" fillId="36" borderId="33" xfId="0" applyFill="1" applyBorder="1" applyAlignment="1" applyProtection="1">
      <alignment vertical="top" wrapText="1"/>
      <protection locked="0"/>
    </xf>
    <xf numFmtId="0" fontId="2" fillId="39" borderId="3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6" fillId="0" borderId="0" xfId="0" applyFont="1" applyAlignment="1">
      <alignment/>
    </xf>
    <xf numFmtId="0" fontId="0" fillId="0" borderId="35" xfId="0" applyBorder="1" applyAlignment="1" applyProtection="1">
      <alignment vertical="top" wrapText="1"/>
      <protection locked="0"/>
    </xf>
    <xf numFmtId="0" fontId="0" fillId="0" borderId="36" xfId="0" applyFont="1" applyBorder="1" applyAlignment="1" applyProtection="1">
      <alignment vertical="top" wrapText="1"/>
      <protection locked="0"/>
    </xf>
    <xf numFmtId="0" fontId="0" fillId="0" borderId="0" xfId="0" applyFont="1" applyAlignment="1">
      <alignment/>
    </xf>
    <xf numFmtId="0" fontId="0" fillId="0" borderId="14" xfId="0" applyFont="1" applyBorder="1" applyAlignment="1" applyProtection="1">
      <alignment vertical="top" wrapText="1"/>
      <protection locked="0"/>
    </xf>
    <xf numFmtId="0" fontId="0" fillId="0" borderId="0" xfId="0" applyFont="1" applyFill="1" applyAlignment="1">
      <alignment/>
    </xf>
    <xf numFmtId="0" fontId="0" fillId="0" borderId="0" xfId="0" applyFont="1" applyFill="1" applyBorder="1" applyAlignment="1" applyProtection="1">
      <alignment/>
      <protection/>
    </xf>
    <xf numFmtId="0" fontId="0" fillId="0" borderId="15"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6" borderId="26" xfId="0" applyFont="1" applyFill="1" applyBorder="1" applyAlignment="1" applyProtection="1">
      <alignment vertical="top" wrapText="1"/>
      <protection locked="0"/>
    </xf>
    <xf numFmtId="0" fontId="0" fillId="36" borderId="27" xfId="0" applyFont="1" applyFill="1" applyBorder="1" applyAlignment="1" applyProtection="1">
      <alignment vertical="top" wrapText="1"/>
      <protection locked="0"/>
    </xf>
    <xf numFmtId="0" fontId="0" fillId="0" borderId="16" xfId="0"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40" borderId="26" xfId="0" applyFill="1" applyBorder="1" applyAlignment="1" applyProtection="1">
      <alignment vertical="top" wrapText="1"/>
      <protection locked="0"/>
    </xf>
    <xf numFmtId="0" fontId="0" fillId="40" borderId="27" xfId="0" applyFill="1" applyBorder="1" applyAlignment="1" applyProtection="1">
      <alignment vertical="top" wrapText="1"/>
      <protection locked="0"/>
    </xf>
    <xf numFmtId="0" fontId="0" fillId="0" borderId="14" xfId="0" applyNumberFormat="1" applyFont="1" applyBorder="1" applyAlignment="1" applyProtection="1">
      <alignment vertical="top" wrapText="1"/>
      <protection locked="0"/>
    </xf>
    <xf numFmtId="0" fontId="0" fillId="0" borderId="0" xfId="0" applyFill="1" applyAlignment="1">
      <alignment horizontal="center" vertical="top"/>
    </xf>
    <xf numFmtId="0" fontId="0" fillId="0" borderId="14"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0" fillId="0" borderId="14" xfId="0" applyFont="1"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2" fillId="41" borderId="15" xfId="0" applyFont="1" applyFill="1" applyBorder="1" applyAlignment="1" applyProtection="1">
      <alignment vertical="top" wrapText="1"/>
      <protection locked="0"/>
    </xf>
    <xf numFmtId="0" fontId="42" fillId="0" borderId="14" xfId="0" applyFont="1" applyBorder="1" applyAlignment="1" applyProtection="1">
      <alignment vertical="top" wrapText="1"/>
      <protection locked="0"/>
    </xf>
    <xf numFmtId="0" fontId="5" fillId="0" borderId="0" xfId="0" applyFont="1" applyFill="1" applyAlignment="1">
      <alignment/>
    </xf>
    <xf numFmtId="0" fontId="0" fillId="0" borderId="0" xfId="0" applyFont="1" applyFill="1" applyAlignment="1">
      <alignment/>
    </xf>
    <xf numFmtId="15" fontId="0" fillId="0" borderId="24" xfId="0" applyNumberFormat="1"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42" borderId="24" xfId="0" applyFill="1" applyBorder="1" applyAlignment="1" applyProtection="1">
      <alignment vertical="top" wrapText="1"/>
      <protection locked="0"/>
    </xf>
    <xf numFmtId="0" fontId="0" fillId="42" borderId="25"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80"/>
  <sheetViews>
    <sheetView tabSelected="1" zoomScalePageLayoutView="50" workbookViewId="0" topLeftCell="A1">
      <selection activeCell="L8" sqref="L8"/>
    </sheetView>
  </sheetViews>
  <sheetFormatPr defaultColWidth="9.140625" defaultRowHeight="12.75"/>
  <cols>
    <col min="1" max="1" width="9.140625" style="0" customWidth="1"/>
    <col min="2" max="2" width="16.7109375" style="0" customWidth="1"/>
    <col min="3" max="3" width="16.8515625" style="0" customWidth="1"/>
    <col min="4" max="5" width="16.7109375" style="0" customWidth="1"/>
    <col min="6" max="6" width="11.8515625" style="0" customWidth="1"/>
    <col min="7" max="7" width="11.7109375" style="0" customWidth="1"/>
    <col min="8" max="8" width="11.28125" style="0" customWidth="1"/>
    <col min="9" max="9" width="22.57421875" style="0" customWidth="1"/>
    <col min="10" max="10" width="46.57421875" style="0" customWidth="1"/>
    <col min="11" max="11" width="19.8515625" style="0" customWidth="1"/>
  </cols>
  <sheetData>
    <row r="2" spans="2:9" ht="18">
      <c r="B2" s="94" t="s">
        <v>130</v>
      </c>
      <c r="C2" s="95"/>
      <c r="D2" s="95"/>
      <c r="E2" s="95"/>
      <c r="F2" s="95"/>
      <c r="G2" s="95"/>
      <c r="H2" s="95"/>
      <c r="I2" s="95"/>
    </row>
    <row r="3" spans="2:11" ht="12.75" customHeight="1">
      <c r="B3" s="41"/>
      <c r="C3" s="41"/>
      <c r="D3" s="41"/>
      <c r="E3" s="43"/>
      <c r="F3" s="37"/>
      <c r="G3" s="37"/>
      <c r="H3" s="37"/>
      <c r="I3" s="37"/>
      <c r="J3" s="37"/>
      <c r="K3" s="37"/>
    </row>
    <row r="4" spans="2:11" ht="15.75">
      <c r="B4" s="42" t="s">
        <v>41</v>
      </c>
      <c r="C4" s="42"/>
      <c r="D4" s="42"/>
      <c r="E4" s="44"/>
      <c r="F4" s="98" t="s">
        <v>84</v>
      </c>
      <c r="G4" s="98"/>
      <c r="H4" s="98"/>
      <c r="I4" s="98"/>
      <c r="J4" s="98"/>
      <c r="K4" s="38"/>
    </row>
    <row r="5" spans="2:11" ht="9.75" customHeight="1">
      <c r="B5" s="42"/>
      <c r="C5" s="42"/>
      <c r="D5" s="42"/>
      <c r="E5" s="44"/>
      <c r="F5" s="40"/>
      <c r="G5" s="40"/>
      <c r="H5" s="37"/>
      <c r="I5" s="37"/>
      <c r="J5" s="37"/>
      <c r="K5" s="37"/>
    </row>
    <row r="6" spans="2:11" ht="15.75">
      <c r="B6" s="42" t="s">
        <v>0</v>
      </c>
      <c r="C6" s="44"/>
      <c r="D6" s="44"/>
      <c r="E6" s="44"/>
      <c r="F6" s="98" t="s">
        <v>33</v>
      </c>
      <c r="G6" s="98"/>
      <c r="H6" s="98"/>
      <c r="I6" s="98"/>
      <c r="J6" s="98"/>
      <c r="K6" s="38"/>
    </row>
    <row r="7" spans="2:11" ht="9.75" customHeight="1">
      <c r="B7" s="45"/>
      <c r="C7" s="40"/>
      <c r="D7" s="40"/>
      <c r="E7" s="40"/>
      <c r="F7" s="40"/>
      <c r="G7" s="40"/>
      <c r="H7" s="37"/>
      <c r="I7" s="37"/>
      <c r="J7" s="37"/>
      <c r="K7" s="37"/>
    </row>
    <row r="8" spans="2:11" ht="15.75">
      <c r="B8" s="46" t="s">
        <v>1</v>
      </c>
      <c r="C8" s="40"/>
      <c r="D8" s="40"/>
      <c r="E8" s="40"/>
      <c r="F8" s="99" t="s">
        <v>117</v>
      </c>
      <c r="G8" s="99"/>
      <c r="H8" s="99"/>
      <c r="I8" s="99"/>
      <c r="J8" s="99"/>
      <c r="K8" s="39"/>
    </row>
    <row r="9" spans="2:11" ht="11.25" customHeight="1">
      <c r="B9" s="46"/>
      <c r="C9" s="40"/>
      <c r="D9" s="40"/>
      <c r="E9" s="40"/>
      <c r="F9" s="40"/>
      <c r="G9" s="40"/>
      <c r="H9" s="41"/>
      <c r="I9" s="37"/>
      <c r="J9" s="37"/>
      <c r="K9" s="37"/>
    </row>
    <row r="10" spans="2:11" ht="15.75">
      <c r="B10" s="42" t="s">
        <v>2</v>
      </c>
      <c r="C10" s="40"/>
      <c r="D10" s="40"/>
      <c r="E10" s="40"/>
      <c r="F10" s="96" t="s">
        <v>131</v>
      </c>
      <c r="G10" s="97"/>
      <c r="H10" s="97"/>
      <c r="I10" s="97"/>
      <c r="J10" s="97"/>
      <c r="K10" s="38"/>
    </row>
    <row r="11" spans="2:11" ht="15.75">
      <c r="B11" s="42"/>
      <c r="C11" s="40"/>
      <c r="D11" s="40"/>
      <c r="E11" s="40"/>
      <c r="F11" s="40"/>
      <c r="G11" s="40"/>
      <c r="H11" s="42"/>
      <c r="I11" s="40"/>
      <c r="J11" s="40"/>
      <c r="K11" s="40"/>
    </row>
    <row r="12" spans="1:13" ht="45.75" customHeight="1">
      <c r="A12" s="13"/>
      <c r="B12" s="49"/>
      <c r="C12" s="50" t="s">
        <v>44</v>
      </c>
      <c r="D12" s="50"/>
      <c r="E12" s="50"/>
      <c r="F12" s="50"/>
      <c r="G12" s="50"/>
      <c r="H12" s="49"/>
      <c r="I12" s="50"/>
      <c r="J12" s="50"/>
      <c r="K12" s="50"/>
      <c r="L12" s="13"/>
      <c r="M12" s="13"/>
    </row>
    <row r="13" spans="1:13" s="63" customFormat="1" ht="15.75">
      <c r="A13" s="76"/>
      <c r="B13" s="49"/>
      <c r="C13" s="63" t="s">
        <v>30</v>
      </c>
      <c r="D13" s="77" t="s">
        <v>119</v>
      </c>
      <c r="E13" s="77"/>
      <c r="F13" s="77"/>
      <c r="G13" s="77"/>
      <c r="H13" s="49"/>
      <c r="I13" s="77"/>
      <c r="J13" s="77"/>
      <c r="K13" s="77"/>
      <c r="L13" s="76"/>
      <c r="M13" s="76"/>
    </row>
    <row r="14" spans="1:13" ht="12.75">
      <c r="A14" s="13"/>
      <c r="C14" t="s">
        <v>31</v>
      </c>
      <c r="D14" s="63" t="s">
        <v>86</v>
      </c>
      <c r="K14" s="50"/>
      <c r="L14" s="13"/>
      <c r="M14" s="13"/>
    </row>
    <row r="15" spans="1:13" ht="12.75">
      <c r="A15" s="13"/>
      <c r="C15" t="s">
        <v>61</v>
      </c>
      <c r="D15" s="63" t="s">
        <v>85</v>
      </c>
      <c r="K15" s="50"/>
      <c r="L15" s="13"/>
      <c r="M15" s="13"/>
    </row>
    <row r="16" spans="1:13" ht="12.75">
      <c r="A16" s="13"/>
      <c r="C16" t="s">
        <v>77</v>
      </c>
      <c r="D16" s="63" t="s">
        <v>118</v>
      </c>
      <c r="K16" s="50"/>
      <c r="L16" s="13"/>
      <c r="M16" s="13"/>
    </row>
    <row r="17" spans="1:13" ht="12.75">
      <c r="A17" s="13"/>
      <c r="C17" t="s">
        <v>65</v>
      </c>
      <c r="D17" s="76" t="s">
        <v>120</v>
      </c>
      <c r="K17" s="50"/>
      <c r="L17" s="13"/>
      <c r="M17" s="13"/>
    </row>
    <row r="18" spans="1:13" ht="12.75">
      <c r="A18" s="13"/>
      <c r="C18" t="s">
        <v>73</v>
      </c>
      <c r="D18" s="74" t="s">
        <v>87</v>
      </c>
      <c r="E18" s="74"/>
      <c r="F18" s="74"/>
      <c r="G18" s="74"/>
      <c r="H18" s="74"/>
      <c r="I18" s="74"/>
      <c r="J18" s="74"/>
      <c r="K18" s="74"/>
      <c r="L18" s="13"/>
      <c r="M18" s="13"/>
    </row>
    <row r="19" spans="1:13" ht="12.75">
      <c r="A19" s="13"/>
      <c r="C19" s="63" t="s">
        <v>74</v>
      </c>
      <c r="D19" s="71" t="s">
        <v>129</v>
      </c>
      <c r="K19" s="50"/>
      <c r="L19" s="13"/>
      <c r="M19" s="13"/>
    </row>
    <row r="20" spans="1:13" ht="12.75">
      <c r="A20" s="13"/>
      <c r="C20" s="76" t="s">
        <v>75</v>
      </c>
      <c r="D20" s="76" t="s">
        <v>128</v>
      </c>
      <c r="E20" s="13"/>
      <c r="F20" s="13"/>
      <c r="G20" s="13"/>
      <c r="H20" s="13"/>
      <c r="I20" s="13"/>
      <c r="K20" s="50"/>
      <c r="L20" s="13"/>
      <c r="M20" s="13"/>
    </row>
    <row r="21" spans="1:13" ht="12.75">
      <c r="A21" s="13"/>
      <c r="C21" s="63" t="s">
        <v>83</v>
      </c>
      <c r="D21" s="74" t="s">
        <v>121</v>
      </c>
      <c r="K21" s="50"/>
      <c r="L21" s="13"/>
      <c r="M21" s="13"/>
    </row>
    <row r="22" spans="1:13" ht="12.75">
      <c r="A22" s="13"/>
      <c r="C22" s="63" t="s">
        <v>90</v>
      </c>
      <c r="D22" s="63" t="s">
        <v>122</v>
      </c>
      <c r="K22" s="50"/>
      <c r="L22" s="13"/>
      <c r="M22" s="13"/>
    </row>
    <row r="23" spans="1:13" ht="12.75">
      <c r="A23" s="13"/>
      <c r="C23" s="63" t="s">
        <v>114</v>
      </c>
      <c r="D23" s="76" t="s">
        <v>94</v>
      </c>
      <c r="K23" s="50"/>
      <c r="L23" s="13"/>
      <c r="M23" s="13"/>
    </row>
    <row r="24" spans="1:13" ht="12.75">
      <c r="A24" s="13"/>
      <c r="K24" s="50"/>
      <c r="L24" s="13"/>
      <c r="M24" s="13"/>
    </row>
    <row r="25" spans="2:11" ht="13.5" thickBot="1">
      <c r="B25" s="13"/>
      <c r="C25" s="13"/>
      <c r="D25" s="13"/>
      <c r="E25" s="13"/>
      <c r="F25" s="12"/>
      <c r="G25" s="13"/>
      <c r="H25" s="13"/>
      <c r="I25" s="13"/>
      <c r="J25" s="13"/>
      <c r="K25" s="13"/>
    </row>
    <row r="26" spans="1:11" ht="28.5" customHeight="1" thickTop="1">
      <c r="A26" s="2"/>
      <c r="B26" s="18" t="s">
        <v>3</v>
      </c>
      <c r="C26" s="14"/>
      <c r="D26" s="14"/>
      <c r="E26" s="14"/>
      <c r="F26" s="15"/>
      <c r="G26" s="16" t="s">
        <v>4</v>
      </c>
      <c r="H26" s="16"/>
      <c r="I26" s="17"/>
      <c r="J26" s="18" t="s">
        <v>32</v>
      </c>
      <c r="K26" s="19"/>
    </row>
    <row r="27" spans="1:11" ht="38.25">
      <c r="A27" s="1"/>
      <c r="B27" s="3" t="s">
        <v>5</v>
      </c>
      <c r="C27" s="4" t="s">
        <v>6</v>
      </c>
      <c r="D27" s="4" t="s">
        <v>7</v>
      </c>
      <c r="E27" s="5" t="s">
        <v>8</v>
      </c>
      <c r="F27" s="3" t="s">
        <v>9</v>
      </c>
      <c r="G27" s="4" t="s">
        <v>10</v>
      </c>
      <c r="H27" s="4" t="s">
        <v>11</v>
      </c>
      <c r="I27" s="5" t="s">
        <v>12</v>
      </c>
      <c r="J27" s="3" t="s">
        <v>13</v>
      </c>
      <c r="K27" s="55" t="s">
        <v>14</v>
      </c>
    </row>
    <row r="28" spans="1:11" ht="121.5" customHeight="1">
      <c r="A28" s="1"/>
      <c r="B28" s="6" t="s">
        <v>15</v>
      </c>
      <c r="C28" s="7" t="s">
        <v>16</v>
      </c>
      <c r="D28" s="7" t="s">
        <v>64</v>
      </c>
      <c r="E28" s="8" t="s">
        <v>17</v>
      </c>
      <c r="F28" s="6" t="s">
        <v>18</v>
      </c>
      <c r="G28" s="7" t="s">
        <v>19</v>
      </c>
      <c r="H28" s="7" t="s">
        <v>20</v>
      </c>
      <c r="I28" s="8" t="s">
        <v>21</v>
      </c>
      <c r="J28" s="6" t="s">
        <v>22</v>
      </c>
      <c r="K28" s="56" t="s">
        <v>34</v>
      </c>
    </row>
    <row r="29" spans="1:11" ht="99.75">
      <c r="A29" s="33"/>
      <c r="B29" s="28" t="s">
        <v>95</v>
      </c>
      <c r="C29" s="78" t="s">
        <v>123</v>
      </c>
      <c r="D29" s="29" t="s">
        <v>52</v>
      </c>
      <c r="E29" s="30" t="s">
        <v>46</v>
      </c>
      <c r="F29" s="53" t="s">
        <v>24</v>
      </c>
      <c r="G29" s="54" t="s">
        <v>25</v>
      </c>
      <c r="H29" s="60" t="s">
        <v>25</v>
      </c>
      <c r="I29" s="34" t="s">
        <v>72</v>
      </c>
      <c r="J29" s="75" t="s">
        <v>124</v>
      </c>
      <c r="K29" s="35" t="s">
        <v>24</v>
      </c>
    </row>
    <row r="30" spans="1:11" ht="75">
      <c r="A30" s="33"/>
      <c r="B30" s="93" t="s">
        <v>108</v>
      </c>
      <c r="C30" s="78" t="s">
        <v>109</v>
      </c>
      <c r="D30" s="78" t="s">
        <v>110</v>
      </c>
      <c r="E30" s="79" t="s">
        <v>111</v>
      </c>
      <c r="F30" s="80" t="s">
        <v>25</v>
      </c>
      <c r="G30" s="81" t="s">
        <v>26</v>
      </c>
      <c r="H30" s="60" t="s">
        <v>25</v>
      </c>
      <c r="I30" s="82" t="s">
        <v>112</v>
      </c>
      <c r="J30" s="75" t="s">
        <v>115</v>
      </c>
      <c r="K30" s="83" t="s">
        <v>24</v>
      </c>
    </row>
    <row r="31" spans="1:11" s="13" customFormat="1" ht="49.5">
      <c r="A31" s="87"/>
      <c r="B31" s="88" t="s">
        <v>95</v>
      </c>
      <c r="C31" s="89" t="s">
        <v>96</v>
      </c>
      <c r="D31" s="89" t="s">
        <v>52</v>
      </c>
      <c r="E31" s="34" t="s">
        <v>46</v>
      </c>
      <c r="F31" s="84" t="s">
        <v>25</v>
      </c>
      <c r="G31" s="85" t="s">
        <v>26</v>
      </c>
      <c r="H31" s="92" t="s">
        <v>25</v>
      </c>
      <c r="I31" s="34" t="s">
        <v>97</v>
      </c>
      <c r="J31" s="90" t="s">
        <v>127</v>
      </c>
      <c r="K31" s="91" t="s">
        <v>24</v>
      </c>
    </row>
    <row r="32" spans="1:11" ht="112.5">
      <c r="A32" s="33"/>
      <c r="B32" s="28" t="s">
        <v>35</v>
      </c>
      <c r="C32" s="29" t="s">
        <v>37</v>
      </c>
      <c r="D32" s="29" t="s">
        <v>36</v>
      </c>
      <c r="E32" s="30" t="s">
        <v>46</v>
      </c>
      <c r="F32" s="53" t="s">
        <v>25</v>
      </c>
      <c r="G32" s="54" t="s">
        <v>25</v>
      </c>
      <c r="H32" s="60" t="s">
        <v>25</v>
      </c>
      <c r="I32" s="34" t="s">
        <v>82</v>
      </c>
      <c r="J32" s="75" t="s">
        <v>116</v>
      </c>
      <c r="K32" s="35" t="s">
        <v>24</v>
      </c>
    </row>
    <row r="33" spans="1:11" ht="49.5">
      <c r="A33" s="33"/>
      <c r="B33" s="28" t="s">
        <v>95</v>
      </c>
      <c r="C33" s="29" t="s">
        <v>98</v>
      </c>
      <c r="D33" s="29" t="s">
        <v>48</v>
      </c>
      <c r="E33" s="30" t="s">
        <v>49</v>
      </c>
      <c r="F33" s="53" t="s">
        <v>24</v>
      </c>
      <c r="G33" s="54" t="s">
        <v>24</v>
      </c>
      <c r="H33" s="60" t="s">
        <v>24</v>
      </c>
      <c r="I33" s="34" t="s">
        <v>66</v>
      </c>
      <c r="J33" s="28" t="s">
        <v>91</v>
      </c>
      <c r="K33" s="35" t="s">
        <v>24</v>
      </c>
    </row>
    <row r="34" spans="1:11" ht="87">
      <c r="A34" s="33"/>
      <c r="B34" s="28" t="s">
        <v>99</v>
      </c>
      <c r="C34" s="29" t="s">
        <v>67</v>
      </c>
      <c r="D34" s="29" t="s">
        <v>100</v>
      </c>
      <c r="E34" s="30" t="s">
        <v>101</v>
      </c>
      <c r="F34" s="53" t="s">
        <v>24</v>
      </c>
      <c r="G34" s="54" t="s">
        <v>25</v>
      </c>
      <c r="H34" s="60" t="s">
        <v>24</v>
      </c>
      <c r="I34" s="34" t="s">
        <v>78</v>
      </c>
      <c r="J34" s="28" t="s">
        <v>92</v>
      </c>
      <c r="K34" s="35" t="s">
        <v>24</v>
      </c>
    </row>
    <row r="35" spans="1:11" ht="112.5">
      <c r="A35" s="33"/>
      <c r="B35" s="28" t="s">
        <v>50</v>
      </c>
      <c r="C35" s="29" t="s">
        <v>56</v>
      </c>
      <c r="D35" s="29" t="s">
        <v>62</v>
      </c>
      <c r="E35" s="30" t="s">
        <v>57</v>
      </c>
      <c r="F35" s="53" t="s">
        <v>25</v>
      </c>
      <c r="G35" s="54" t="s">
        <v>26</v>
      </c>
      <c r="H35" s="60" t="s">
        <v>25</v>
      </c>
      <c r="I35" s="34" t="s">
        <v>102</v>
      </c>
      <c r="J35" s="28" t="s">
        <v>93</v>
      </c>
      <c r="K35" s="35" t="s">
        <v>24</v>
      </c>
    </row>
    <row r="36" spans="1:11" ht="112.5">
      <c r="A36" s="33"/>
      <c r="B36" s="28" t="s">
        <v>50</v>
      </c>
      <c r="C36" s="78" t="s">
        <v>113</v>
      </c>
      <c r="D36" s="29" t="s">
        <v>62</v>
      </c>
      <c r="E36" s="30" t="s">
        <v>81</v>
      </c>
      <c r="F36" s="53" t="s">
        <v>24</v>
      </c>
      <c r="G36" s="54" t="s">
        <v>26</v>
      </c>
      <c r="H36" s="60" t="s">
        <v>25</v>
      </c>
      <c r="I36" s="34" t="s">
        <v>103</v>
      </c>
      <c r="J36" s="75" t="s">
        <v>125</v>
      </c>
      <c r="K36" s="35" t="s">
        <v>24</v>
      </c>
    </row>
    <row r="37" spans="1:11" ht="87">
      <c r="A37" s="33"/>
      <c r="B37" s="28" t="s">
        <v>50</v>
      </c>
      <c r="C37" s="29" t="s">
        <v>58</v>
      </c>
      <c r="D37" s="29" t="s">
        <v>63</v>
      </c>
      <c r="E37" s="30" t="s">
        <v>59</v>
      </c>
      <c r="F37" s="53" t="s">
        <v>24</v>
      </c>
      <c r="G37" s="54" t="s">
        <v>25</v>
      </c>
      <c r="H37" s="60" t="s">
        <v>25</v>
      </c>
      <c r="I37" s="34" t="s">
        <v>68</v>
      </c>
      <c r="J37" s="28" t="s">
        <v>79</v>
      </c>
      <c r="K37" s="35" t="s">
        <v>24</v>
      </c>
    </row>
    <row r="38" spans="1:11" ht="75">
      <c r="A38" s="33"/>
      <c r="B38" s="28" t="s">
        <v>60</v>
      </c>
      <c r="C38" s="29" t="s">
        <v>69</v>
      </c>
      <c r="D38" s="29" t="s">
        <v>104</v>
      </c>
      <c r="E38" s="30" t="s">
        <v>38</v>
      </c>
      <c r="F38" s="53" t="s">
        <v>24</v>
      </c>
      <c r="G38" s="54" t="s">
        <v>25</v>
      </c>
      <c r="H38" s="60" t="s">
        <v>24</v>
      </c>
      <c r="I38" s="34" t="s">
        <v>80</v>
      </c>
      <c r="J38" s="86" t="s">
        <v>126</v>
      </c>
      <c r="K38" s="35" t="s">
        <v>24</v>
      </c>
    </row>
    <row r="39" spans="1:11" ht="37.5">
      <c r="A39" s="33"/>
      <c r="B39" s="28" t="s">
        <v>60</v>
      </c>
      <c r="C39" s="29" t="s">
        <v>45</v>
      </c>
      <c r="D39" s="29" t="s">
        <v>105</v>
      </c>
      <c r="E39" s="30" t="s">
        <v>106</v>
      </c>
      <c r="F39" s="53" t="s">
        <v>24</v>
      </c>
      <c r="G39" s="54" t="s">
        <v>25</v>
      </c>
      <c r="H39" s="60" t="s">
        <v>24</v>
      </c>
      <c r="I39" s="34" t="s">
        <v>51</v>
      </c>
      <c r="J39" s="28" t="s">
        <v>51</v>
      </c>
      <c r="K39" s="35" t="s">
        <v>24</v>
      </c>
    </row>
    <row r="40" spans="1:11" ht="75">
      <c r="A40" s="33"/>
      <c r="B40" s="28" t="s">
        <v>42</v>
      </c>
      <c r="C40" s="29" t="s">
        <v>51</v>
      </c>
      <c r="D40" s="29" t="s">
        <v>43</v>
      </c>
      <c r="E40" s="30" t="s">
        <v>53</v>
      </c>
      <c r="F40" s="53" t="s">
        <v>24</v>
      </c>
      <c r="G40" s="54" t="s">
        <v>25</v>
      </c>
      <c r="H40" s="60" t="s">
        <v>24</v>
      </c>
      <c r="I40" s="34" t="s">
        <v>54</v>
      </c>
      <c r="J40" s="31" t="s">
        <v>51</v>
      </c>
      <c r="K40" s="35" t="s">
        <v>24</v>
      </c>
    </row>
    <row r="41" spans="1:11" ht="75">
      <c r="A41" s="33"/>
      <c r="B41" s="31" t="s">
        <v>39</v>
      </c>
      <c r="C41" s="32" t="s">
        <v>51</v>
      </c>
      <c r="D41" s="32" t="s">
        <v>55</v>
      </c>
      <c r="E41" s="57" t="s">
        <v>47</v>
      </c>
      <c r="F41" s="61" t="s">
        <v>24</v>
      </c>
      <c r="G41" s="58" t="s">
        <v>25</v>
      </c>
      <c r="H41" s="62" t="s">
        <v>24</v>
      </c>
      <c r="I41" s="59" t="s">
        <v>80</v>
      </c>
      <c r="J41" s="73" t="s">
        <v>89</v>
      </c>
      <c r="K41" s="36" t="s">
        <v>24</v>
      </c>
    </row>
    <row r="42" spans="1:11" ht="150" thickBot="1">
      <c r="A42" s="33"/>
      <c r="B42" s="64" t="s">
        <v>107</v>
      </c>
      <c r="C42" s="65" t="s">
        <v>76</v>
      </c>
      <c r="D42" s="65" t="s">
        <v>71</v>
      </c>
      <c r="E42" s="66" t="s">
        <v>40</v>
      </c>
      <c r="F42" s="67" t="s">
        <v>24</v>
      </c>
      <c r="G42" s="68" t="s">
        <v>25</v>
      </c>
      <c r="H42" s="69" t="s">
        <v>24</v>
      </c>
      <c r="I42" s="70" t="s">
        <v>70</v>
      </c>
      <c r="J42" s="72" t="s">
        <v>88</v>
      </c>
      <c r="K42" s="66" t="s">
        <v>24</v>
      </c>
    </row>
    <row r="43" spans="1:11" ht="12.75" thickTop="1">
      <c r="A43" s="9"/>
      <c r="B43" s="1"/>
      <c r="C43" s="10"/>
      <c r="D43" s="10"/>
      <c r="E43" s="10"/>
      <c r="F43" s="11"/>
      <c r="G43" s="11"/>
      <c r="H43" s="11"/>
      <c r="I43" s="11"/>
      <c r="J43" s="10"/>
      <c r="K43" s="10"/>
    </row>
    <row r="44" spans="1:11" ht="15">
      <c r="A44" s="9"/>
      <c r="B44" s="52" t="s">
        <v>27</v>
      </c>
      <c r="C44" s="50" t="s">
        <v>28</v>
      </c>
      <c r="D44" s="50"/>
      <c r="E44" s="50"/>
      <c r="F44" s="50"/>
      <c r="G44" s="50"/>
      <c r="H44" s="49"/>
      <c r="I44" s="50"/>
      <c r="J44" s="50"/>
      <c r="K44" s="1"/>
    </row>
    <row r="45" spans="1:11" ht="15">
      <c r="A45" s="9"/>
      <c r="B45" s="51"/>
      <c r="C45" s="50" t="s">
        <v>29</v>
      </c>
      <c r="D45" s="50"/>
      <c r="E45" s="50"/>
      <c r="F45" s="50"/>
      <c r="G45" s="50"/>
      <c r="H45" s="49"/>
      <c r="I45" s="50"/>
      <c r="J45" s="50"/>
      <c r="K45" s="1"/>
    </row>
    <row r="46" spans="1:11" ht="15">
      <c r="A46" s="9"/>
      <c r="B46" s="51"/>
      <c r="C46" s="50"/>
      <c r="D46" s="50"/>
      <c r="E46" s="50"/>
      <c r="F46" s="50"/>
      <c r="G46" s="50"/>
      <c r="H46" s="49"/>
      <c r="I46" s="50"/>
      <c r="J46" s="50"/>
      <c r="K46" s="1"/>
    </row>
    <row r="47" spans="1:11" ht="15">
      <c r="A47" s="9"/>
      <c r="B47" s="51"/>
      <c r="C47" s="50"/>
      <c r="D47" s="50"/>
      <c r="E47" s="50"/>
      <c r="F47" s="50"/>
      <c r="G47" s="50"/>
      <c r="H47" s="49"/>
      <c r="I47" s="50"/>
      <c r="J47" s="50"/>
      <c r="K47" s="1"/>
    </row>
    <row r="48" spans="1:11" ht="12">
      <c r="A48" s="9"/>
      <c r="B48" s="1"/>
      <c r="C48" s="1"/>
      <c r="D48" s="1"/>
      <c r="E48" s="1"/>
      <c r="F48" s="12"/>
      <c r="G48" s="12"/>
      <c r="H48" s="12"/>
      <c r="I48" s="12"/>
      <c r="J48" s="1"/>
      <c r="K48" s="1"/>
    </row>
    <row r="49" spans="1:11" ht="12.75">
      <c r="A49" s="9"/>
      <c r="B49" s="1"/>
      <c r="C49" s="48" t="s">
        <v>23</v>
      </c>
      <c r="D49" s="48" t="s">
        <v>24</v>
      </c>
      <c r="E49" s="48" t="s">
        <v>25</v>
      </c>
      <c r="F49" s="48" t="s">
        <v>26</v>
      </c>
      <c r="G49" s="12"/>
      <c r="H49" s="12"/>
      <c r="I49" s="12"/>
      <c r="J49" s="1"/>
      <c r="K49" s="1"/>
    </row>
    <row r="50" spans="1:11" ht="12.75">
      <c r="A50" s="9"/>
      <c r="B50" s="47" t="s">
        <v>26</v>
      </c>
      <c r="C50" s="25">
        <v>4</v>
      </c>
      <c r="D50" s="23">
        <v>8</v>
      </c>
      <c r="E50" s="22">
        <v>12</v>
      </c>
      <c r="F50" s="21">
        <v>16</v>
      </c>
      <c r="G50" s="12"/>
      <c r="H50" s="12"/>
      <c r="I50" s="12"/>
      <c r="J50" s="1"/>
      <c r="K50" s="1"/>
    </row>
    <row r="51" spans="1:11" ht="12.75">
      <c r="A51" s="9"/>
      <c r="B51" s="47" t="s">
        <v>25</v>
      </c>
      <c r="C51" s="25">
        <v>3</v>
      </c>
      <c r="D51" s="23">
        <v>6</v>
      </c>
      <c r="E51" s="24">
        <v>9</v>
      </c>
      <c r="F51" s="21">
        <v>12</v>
      </c>
      <c r="G51" s="12"/>
      <c r="H51" s="12"/>
      <c r="I51" s="12"/>
      <c r="J51" s="1"/>
      <c r="K51" s="1"/>
    </row>
    <row r="52" spans="1:11" ht="12.75">
      <c r="A52" s="9"/>
      <c r="B52" s="47" t="s">
        <v>24</v>
      </c>
      <c r="C52" s="25">
        <v>2</v>
      </c>
      <c r="D52" s="25">
        <v>4</v>
      </c>
      <c r="E52" s="24">
        <v>6</v>
      </c>
      <c r="F52" s="23">
        <v>8</v>
      </c>
      <c r="G52" s="12"/>
      <c r="H52" s="12"/>
      <c r="I52" s="12"/>
      <c r="J52" s="1"/>
      <c r="K52" s="1"/>
    </row>
    <row r="53" spans="1:11" ht="12.75">
      <c r="A53" s="9"/>
      <c r="B53" s="47" t="s">
        <v>23</v>
      </c>
      <c r="C53" s="25">
        <v>1</v>
      </c>
      <c r="D53" s="25">
        <v>2</v>
      </c>
      <c r="E53" s="26">
        <v>3</v>
      </c>
      <c r="F53" s="25">
        <v>4</v>
      </c>
      <c r="G53" s="12"/>
      <c r="H53" s="12"/>
      <c r="I53" s="12"/>
      <c r="J53" s="1"/>
      <c r="K53" s="1"/>
    </row>
    <row r="54" spans="1:11" ht="12">
      <c r="A54" s="9"/>
      <c r="B54" s="13"/>
      <c r="C54" s="12"/>
      <c r="D54" s="12"/>
      <c r="E54" s="13"/>
      <c r="F54" s="12"/>
      <c r="G54" s="12"/>
      <c r="H54" s="12"/>
      <c r="I54" s="12"/>
      <c r="J54" s="1"/>
      <c r="K54" s="1"/>
    </row>
    <row r="55" spans="1:11" ht="12">
      <c r="A55" s="9"/>
      <c r="B55" s="1"/>
      <c r="C55" s="1"/>
      <c r="D55" s="1"/>
      <c r="E55" s="1"/>
      <c r="F55" s="12"/>
      <c r="G55" s="12"/>
      <c r="H55" s="12"/>
      <c r="I55" s="12"/>
      <c r="J55" s="1"/>
      <c r="K55" s="1"/>
    </row>
    <row r="56" spans="1:11" ht="12">
      <c r="A56" s="9"/>
      <c r="B56" s="1"/>
      <c r="C56" s="1"/>
      <c r="D56" s="1"/>
      <c r="E56" s="1"/>
      <c r="F56" s="12"/>
      <c r="G56" s="12"/>
      <c r="H56" s="12"/>
      <c r="I56" s="12"/>
      <c r="J56" s="1"/>
      <c r="K56" s="1"/>
    </row>
    <row r="57" spans="1:11" ht="12">
      <c r="A57" s="9"/>
      <c r="B57" s="1"/>
      <c r="C57" s="1"/>
      <c r="D57" s="1"/>
      <c r="E57" s="1"/>
      <c r="F57" s="12" t="s">
        <v>23</v>
      </c>
      <c r="G57" s="12"/>
      <c r="H57" s="20" t="e">
        <f>IF(#REF!="",0,IF(#REF!="Very low",1,IF(#REF!="Low",2,IF(#REF!="Medium",3,IF(#REF!="High",4,F40)))))</f>
        <v>#REF!</v>
      </c>
      <c r="I57" s="20" t="e">
        <f>IF(#REF!="",0,IF(#REF!="Very low",1,IF(#REF!="Low",2,IF(#REF!="Medium",3,IF(#REF!="High",4,G40)))))</f>
        <v>#REF!</v>
      </c>
      <c r="J57" s="27" t="e">
        <f>IF(H57*I57=0,"",IF(H57*I57&gt;0.5,H57*I57))</f>
        <v>#REF!</v>
      </c>
      <c r="K57" s="1" t="e">
        <f>IF(J57="","",IF(J57&lt;5,"Low",IF(J57&lt;11,"Medium",IF(J57&gt;11,"High"))))</f>
        <v>#REF!</v>
      </c>
    </row>
    <row r="58" spans="1:11" ht="12">
      <c r="A58" s="9"/>
      <c r="B58" s="1"/>
      <c r="C58" s="1"/>
      <c r="D58" s="1"/>
      <c r="E58" s="1"/>
      <c r="F58" s="12" t="s">
        <v>24</v>
      </c>
      <c r="G58" s="12"/>
      <c r="H58" s="20">
        <f>IF(F40="",0,IF(F40="Very low",1,IF(F40="Low",2,IF(F40="Medium",3,IF(F40="High",4,#REF!)))))</f>
        <v>2</v>
      </c>
      <c r="I58" s="20">
        <f>IF(G40="",0,IF(G40="Very low",1,IF(G40="Low",2,IF(G40="Medium",3,IF(G40="High",4,#REF!)))))</f>
        <v>3</v>
      </c>
      <c r="J58" s="27">
        <f aca="true" t="shared" si="0" ref="J58:J76">IF(H58*I58=0,"",IF(H58*I58&gt;0.5,H58*I58))</f>
        <v>6</v>
      </c>
      <c r="K58" s="1" t="str">
        <f aca="true" t="shared" si="1" ref="K58:K76">IF(J58="","",IF(J58&lt;5,"Low",IF(J58&lt;11,"Medium",IF(J58&gt;11,"High"))))</f>
        <v>Medium</v>
      </c>
    </row>
    <row r="59" spans="1:11" ht="12">
      <c r="A59" s="9"/>
      <c r="B59" s="1"/>
      <c r="C59" s="1"/>
      <c r="D59" s="1"/>
      <c r="E59" s="1"/>
      <c r="F59" s="12" t="s">
        <v>25</v>
      </c>
      <c r="G59" s="12"/>
      <c r="H59" s="20" t="e">
        <f>IF(#REF!="",0,IF(#REF!="Very low",1,IF(#REF!="Low",2,IF(#REF!="Medium",3,IF(#REF!="High",4,F29)))))</f>
        <v>#REF!</v>
      </c>
      <c r="I59" s="20" t="e">
        <f>IF(#REF!="",0,IF(#REF!="Very low",1,IF(#REF!="Low",2,IF(#REF!="Medium",3,IF(#REF!="High",4,G29)))))</f>
        <v>#REF!</v>
      </c>
      <c r="J59" s="27" t="e">
        <f t="shared" si="0"/>
        <v>#REF!</v>
      </c>
      <c r="K59" s="1" t="e">
        <f t="shared" si="1"/>
        <v>#REF!</v>
      </c>
    </row>
    <row r="60" spans="1:11" ht="12">
      <c r="A60" s="9"/>
      <c r="B60" s="1"/>
      <c r="C60" s="1"/>
      <c r="D60" s="1"/>
      <c r="E60" s="1"/>
      <c r="F60" s="12" t="s">
        <v>26</v>
      </c>
      <c r="G60" s="12"/>
      <c r="H60" s="20">
        <f>IF(F29="",0,IF(F29="Very low",1,IF(F29="Low",2,IF(F29="Medium",3,IF(F29="High",4,#REF!)))))</f>
        <v>2</v>
      </c>
      <c r="I60" s="20">
        <f>IF(G29="",0,IF(G29="Very low",1,IF(G29="Low",2,IF(G29="Medium",3,IF(G29="High",4,#REF!)))))</f>
        <v>3</v>
      </c>
      <c r="J60" s="27">
        <f t="shared" si="0"/>
        <v>6</v>
      </c>
      <c r="K60" s="1" t="str">
        <f t="shared" si="1"/>
        <v>Medium</v>
      </c>
    </row>
    <row r="61" spans="1:11" ht="12">
      <c r="A61" s="9"/>
      <c r="B61" s="1"/>
      <c r="C61" s="1"/>
      <c r="D61" s="1"/>
      <c r="E61" s="1"/>
      <c r="F61" s="12"/>
      <c r="G61" s="12"/>
      <c r="H61" s="20" t="e">
        <f>IF(#REF!="",0,IF(#REF!="Very low",1,IF(#REF!="Low",2,IF(#REF!="Medium",3,IF(#REF!="High",4,#REF!)))))</f>
        <v>#REF!</v>
      </c>
      <c r="I61" s="20" t="e">
        <f>IF(#REF!="",0,IF(#REF!="Very low",1,IF(#REF!="Low",2,IF(#REF!="Medium",3,IF(#REF!="High",4,#REF!)))))</f>
        <v>#REF!</v>
      </c>
      <c r="J61" s="27" t="e">
        <f t="shared" si="0"/>
        <v>#REF!</v>
      </c>
      <c r="K61" s="1" t="e">
        <f t="shared" si="1"/>
        <v>#REF!</v>
      </c>
    </row>
    <row r="62" spans="1:11" ht="12">
      <c r="A62" s="9"/>
      <c r="B62" s="1"/>
      <c r="C62" s="1"/>
      <c r="D62" s="1"/>
      <c r="E62" s="1"/>
      <c r="F62" s="12"/>
      <c r="G62" s="12"/>
      <c r="H62" s="20" t="e">
        <f>IF(#REF!="",0,IF(#REF!="Very low",1,IF(#REF!="Low",2,IF(#REF!="Medium",3,IF(#REF!="High",4,#REF!)))))</f>
        <v>#REF!</v>
      </c>
      <c r="I62" s="20" t="e">
        <f>IF(#REF!="",0,IF(#REF!="Very low",1,IF(#REF!="Low",2,IF(#REF!="Medium",3,IF(#REF!="High",4,#REF!)))))</f>
        <v>#REF!</v>
      </c>
      <c r="J62" s="27" t="e">
        <f t="shared" si="0"/>
        <v>#REF!</v>
      </c>
      <c r="K62" s="1" t="e">
        <f t="shared" si="1"/>
        <v>#REF!</v>
      </c>
    </row>
    <row r="63" spans="1:11" ht="12">
      <c r="A63" s="9"/>
      <c r="B63" s="1"/>
      <c r="C63" s="1"/>
      <c r="D63" s="1"/>
      <c r="E63" s="1"/>
      <c r="F63" s="12"/>
      <c r="G63" s="12"/>
      <c r="H63" s="20" t="e">
        <f>IF(#REF!="",0,IF(#REF!="Very low",1,IF(#REF!="Low",2,IF(#REF!="Medium",3,IF(#REF!="High",4,F32)))))</f>
        <v>#REF!</v>
      </c>
      <c r="I63" s="20" t="e">
        <f>IF(#REF!="",0,IF(#REF!="Very low",1,IF(#REF!="Low",2,IF(#REF!="Medium",3,IF(#REF!="High",4,G32)))))</f>
        <v>#REF!</v>
      </c>
      <c r="J63" s="27" t="e">
        <f t="shared" si="0"/>
        <v>#REF!</v>
      </c>
      <c r="K63" s="1" t="e">
        <f t="shared" si="1"/>
        <v>#REF!</v>
      </c>
    </row>
    <row r="64" spans="1:11" ht="12">
      <c r="A64" s="9"/>
      <c r="B64" s="1"/>
      <c r="C64" s="1"/>
      <c r="D64" s="1"/>
      <c r="E64" s="1"/>
      <c r="F64" s="12"/>
      <c r="G64" s="12"/>
      <c r="H64" s="20">
        <f>IF(F32="",0,IF(F32="Very low",1,IF(F32="Low",2,IF(F32="Medium",3,IF(F32="High",4,#REF!)))))</f>
        <v>3</v>
      </c>
      <c r="I64" s="20">
        <f>IF(G32="",0,IF(G32="Very low",1,IF(G32="Low",2,IF(G32="Medium",3,IF(G32="High",4,#REF!)))))</f>
        <v>3</v>
      </c>
      <c r="J64" s="27">
        <f t="shared" si="0"/>
        <v>9</v>
      </c>
      <c r="K64" s="1" t="str">
        <f t="shared" si="1"/>
        <v>Medium</v>
      </c>
    </row>
    <row r="65" spans="1:11" ht="12">
      <c r="A65" s="9"/>
      <c r="B65" s="1"/>
      <c r="C65" s="12" t="s">
        <v>23</v>
      </c>
      <c r="D65" s="12" t="s">
        <v>24</v>
      </c>
      <c r="E65" s="12" t="s">
        <v>25</v>
      </c>
      <c r="F65" s="12" t="s">
        <v>26</v>
      </c>
      <c r="G65" s="12"/>
      <c r="H65" s="20" t="e">
        <f>IF(#REF!="",0,IF(#REF!="Very low",1,IF(#REF!="Low",2,IF(#REF!="Medium",3,IF(#REF!="High",4,#REF!)))))</f>
        <v>#REF!</v>
      </c>
      <c r="I65" s="20" t="e">
        <f>IF(#REF!="",0,IF(#REF!="Very low",1,IF(#REF!="Low",2,IF(#REF!="Medium",3,IF(#REF!="High",4,#REF!)))))</f>
        <v>#REF!</v>
      </c>
      <c r="J65" s="27" t="e">
        <f t="shared" si="0"/>
        <v>#REF!</v>
      </c>
      <c r="K65" s="1" t="e">
        <f t="shared" si="1"/>
        <v>#REF!</v>
      </c>
    </row>
    <row r="66" spans="1:11" ht="12">
      <c r="A66" s="9"/>
      <c r="B66" s="12" t="s">
        <v>23</v>
      </c>
      <c r="C66" s="25">
        <v>1</v>
      </c>
      <c r="D66" s="25">
        <v>2</v>
      </c>
      <c r="E66" s="26">
        <v>3</v>
      </c>
      <c r="F66" s="25">
        <v>4</v>
      </c>
      <c r="G66" s="12"/>
      <c r="H66" s="20" t="e">
        <f>IF(#REF!="",0,IF(#REF!="Very low",1,IF(#REF!="Low",2,IF(#REF!="Medium",3,IF(#REF!="High",4,#REF!)))))</f>
        <v>#REF!</v>
      </c>
      <c r="I66" s="20" t="e">
        <f>IF(#REF!="",0,IF(#REF!="Very low",1,IF(#REF!="Low",2,IF(#REF!="Medium",3,IF(#REF!="High",4,#REF!)))))</f>
        <v>#REF!</v>
      </c>
      <c r="J66" s="27" t="e">
        <f t="shared" si="0"/>
        <v>#REF!</v>
      </c>
      <c r="K66" s="1" t="e">
        <f t="shared" si="1"/>
        <v>#REF!</v>
      </c>
    </row>
    <row r="67" spans="1:11" ht="12">
      <c r="A67" s="9"/>
      <c r="B67" s="12" t="s">
        <v>24</v>
      </c>
      <c r="C67" s="25">
        <v>2</v>
      </c>
      <c r="D67" s="25">
        <v>4</v>
      </c>
      <c r="E67" s="24">
        <v>6</v>
      </c>
      <c r="F67" s="23">
        <v>8</v>
      </c>
      <c r="G67" s="12"/>
      <c r="H67" s="20" t="e">
        <f>IF(#REF!="",0,IF(#REF!="Very low",1,IF(#REF!="Low",2,IF(#REF!="Medium",3,IF(#REF!="High",4,#REF!)))))</f>
        <v>#REF!</v>
      </c>
      <c r="I67" s="20" t="e">
        <f>IF(#REF!="",0,IF(#REF!="Very low",1,IF(#REF!="Low",2,IF(#REF!="Medium",3,IF(#REF!="High",4,#REF!)))))</f>
        <v>#REF!</v>
      </c>
      <c r="J67" s="27" t="e">
        <f t="shared" si="0"/>
        <v>#REF!</v>
      </c>
      <c r="K67" s="1" t="e">
        <f t="shared" si="1"/>
        <v>#REF!</v>
      </c>
    </row>
    <row r="68" spans="1:11" ht="12">
      <c r="A68" s="9"/>
      <c r="B68" s="12" t="s">
        <v>25</v>
      </c>
      <c r="C68" s="25">
        <v>3</v>
      </c>
      <c r="D68" s="23">
        <v>6</v>
      </c>
      <c r="E68" s="24">
        <v>9</v>
      </c>
      <c r="F68" s="21">
        <v>12</v>
      </c>
      <c r="G68" s="12"/>
      <c r="H68" s="20" t="e">
        <f>IF(#REF!="",0,IF(#REF!="Very low",1,IF(#REF!="Low",2,IF(#REF!="Medium",3,IF(#REF!="High",4,#REF!)))))</f>
        <v>#REF!</v>
      </c>
      <c r="I68" s="20" t="e">
        <f>IF(#REF!="",0,IF(#REF!="Very low",1,IF(#REF!="Low",2,IF(#REF!="Medium",3,IF(#REF!="High",4,#REF!)))))</f>
        <v>#REF!</v>
      </c>
      <c r="J68" s="27" t="e">
        <f t="shared" si="0"/>
        <v>#REF!</v>
      </c>
      <c r="K68" s="1" t="e">
        <f t="shared" si="1"/>
        <v>#REF!</v>
      </c>
    </row>
    <row r="69" spans="1:11" ht="12">
      <c r="A69" s="9"/>
      <c r="B69" s="12" t="s">
        <v>26</v>
      </c>
      <c r="C69" s="25">
        <v>4</v>
      </c>
      <c r="D69" s="23">
        <v>8</v>
      </c>
      <c r="E69" s="22">
        <v>12</v>
      </c>
      <c r="F69" s="21">
        <v>16</v>
      </c>
      <c r="G69" s="12"/>
      <c r="H69" s="20" t="e">
        <f>IF(#REF!="",0,IF(#REF!="Very low",1,IF(#REF!="Low",2,IF(#REF!="Medium",3,IF(#REF!="High",4,#REF!)))))</f>
        <v>#REF!</v>
      </c>
      <c r="I69" s="20" t="e">
        <f>IF(#REF!="",0,IF(#REF!="Very low",1,IF(#REF!="Low",2,IF(#REF!="Medium",3,IF(#REF!="High",4,#REF!)))))</f>
        <v>#REF!</v>
      </c>
      <c r="J69" s="27" t="e">
        <f t="shared" si="0"/>
        <v>#REF!</v>
      </c>
      <c r="K69" s="1" t="e">
        <f t="shared" si="1"/>
        <v>#REF!</v>
      </c>
    </row>
    <row r="70" spans="1:11" ht="12">
      <c r="A70" s="9"/>
      <c r="B70" s="12"/>
      <c r="C70" s="12"/>
      <c r="D70" s="12"/>
      <c r="F70" s="12"/>
      <c r="G70" s="12"/>
      <c r="H70" s="20" t="e">
        <f>IF(#REF!="",0,IF(#REF!="Very low",1,IF(#REF!="Low",2,IF(#REF!="Medium",3,IF(#REF!="High",4,#REF!)))))</f>
        <v>#REF!</v>
      </c>
      <c r="I70" s="20" t="e">
        <f>IF(#REF!="",0,IF(#REF!="Very low",1,IF(#REF!="Low",2,IF(#REF!="Medium",3,IF(#REF!="High",4,#REF!)))))</f>
        <v>#REF!</v>
      </c>
      <c r="J70" s="27" t="e">
        <f t="shared" si="0"/>
        <v>#REF!</v>
      </c>
      <c r="K70" s="1" t="e">
        <f t="shared" si="1"/>
        <v>#REF!</v>
      </c>
    </row>
    <row r="71" spans="1:11" ht="12">
      <c r="A71" s="9"/>
      <c r="B71" s="1"/>
      <c r="C71" s="1"/>
      <c r="D71" s="1"/>
      <c r="E71" s="1"/>
      <c r="F71" s="12"/>
      <c r="G71" s="12"/>
      <c r="H71" s="20" t="e">
        <f>IF(#REF!="",0,IF(#REF!="Very low",1,IF(#REF!="Low",2,IF(#REF!="Medium",3,IF(#REF!="High",4,#REF!)))))</f>
        <v>#REF!</v>
      </c>
      <c r="I71" s="20" t="e">
        <f>IF(#REF!="",0,IF(#REF!="Very low",1,IF(#REF!="Low",2,IF(#REF!="Medium",3,IF(#REF!="High",4,#REF!)))))</f>
        <v>#REF!</v>
      </c>
      <c r="J71" s="27" t="e">
        <f t="shared" si="0"/>
        <v>#REF!</v>
      </c>
      <c r="K71" s="1" t="e">
        <f t="shared" si="1"/>
        <v>#REF!</v>
      </c>
    </row>
    <row r="72" spans="1:11" ht="12">
      <c r="A72" s="9"/>
      <c r="B72" s="1"/>
      <c r="C72" s="1"/>
      <c r="D72" s="1"/>
      <c r="E72" s="1"/>
      <c r="F72" s="12"/>
      <c r="G72" s="12"/>
      <c r="H72" s="20" t="e">
        <f>IF(#REF!="",0,IF(#REF!="Very low",1,IF(#REF!="Low",2,IF(#REF!="Medium",3,IF(#REF!="High",4,#REF!)))))</f>
        <v>#REF!</v>
      </c>
      <c r="I72" s="20" t="e">
        <f>IF(#REF!="",0,IF(#REF!="Very low",1,IF(#REF!="Low",2,IF(#REF!="Medium",3,IF(#REF!="High",4,#REF!)))))</f>
        <v>#REF!</v>
      </c>
      <c r="J72" s="27" t="e">
        <f t="shared" si="0"/>
        <v>#REF!</v>
      </c>
      <c r="K72" s="1" t="e">
        <f t="shared" si="1"/>
        <v>#REF!</v>
      </c>
    </row>
    <row r="73" spans="1:11" ht="12">
      <c r="A73" s="9"/>
      <c r="B73" s="1"/>
      <c r="C73" s="1"/>
      <c r="D73" s="1"/>
      <c r="E73" s="1"/>
      <c r="F73" s="12"/>
      <c r="G73" s="12"/>
      <c r="H73" s="20" t="e">
        <f>IF(#REF!="",0,IF(#REF!="Very low",1,IF(#REF!="Low",2,IF(#REF!="Medium",3,IF(#REF!="High",4,#REF!)))))</f>
        <v>#REF!</v>
      </c>
      <c r="I73" s="20" t="e">
        <f>IF(#REF!="",0,IF(#REF!="Very low",1,IF(#REF!="Low",2,IF(#REF!="Medium",3,IF(#REF!="High",4,#REF!)))))</f>
        <v>#REF!</v>
      </c>
      <c r="J73" s="27" t="e">
        <f t="shared" si="0"/>
        <v>#REF!</v>
      </c>
      <c r="K73" s="1" t="e">
        <f t="shared" si="1"/>
        <v>#REF!</v>
      </c>
    </row>
    <row r="74" spans="1:11" ht="12">
      <c r="A74" s="9"/>
      <c r="B74" s="1"/>
      <c r="C74" s="1"/>
      <c r="D74" s="1"/>
      <c r="E74" s="1"/>
      <c r="F74" s="12"/>
      <c r="G74" s="12"/>
      <c r="H74" s="20" t="e">
        <f>IF(#REF!="",0,IF(#REF!="Very low",1,IF(#REF!="Low",2,IF(#REF!="Medium",3,IF(#REF!="High",4,#REF!)))))</f>
        <v>#REF!</v>
      </c>
      <c r="I74" s="20" t="e">
        <f>IF(#REF!="",0,IF(#REF!="Very low",1,IF(#REF!="Low",2,IF(#REF!="Medium",3,IF(#REF!="High",4,#REF!)))))</f>
        <v>#REF!</v>
      </c>
      <c r="J74" s="27" t="e">
        <f t="shared" si="0"/>
        <v>#REF!</v>
      </c>
      <c r="K74" s="1" t="e">
        <f t="shared" si="1"/>
        <v>#REF!</v>
      </c>
    </row>
    <row r="75" spans="1:11" ht="12">
      <c r="A75" s="9"/>
      <c r="B75" s="1"/>
      <c r="C75" s="1"/>
      <c r="D75" s="1"/>
      <c r="E75" s="1"/>
      <c r="F75" s="12"/>
      <c r="G75" s="12"/>
      <c r="H75" s="20" t="e">
        <f>IF(#REF!="",0,IF(#REF!="Very low",1,IF(#REF!="Low",2,IF(#REF!="Medium",3,IF(#REF!="High",4,#REF!)))))</f>
        <v>#REF!</v>
      </c>
      <c r="I75" s="20" t="e">
        <f>IF(#REF!="",0,IF(#REF!="Very low",1,IF(#REF!="Low",2,IF(#REF!="Medium",3,IF(#REF!="High",4,#REF!)))))</f>
        <v>#REF!</v>
      </c>
      <c r="J75" s="27" t="e">
        <f t="shared" si="0"/>
        <v>#REF!</v>
      </c>
      <c r="K75" s="1" t="e">
        <f t="shared" si="1"/>
        <v>#REF!</v>
      </c>
    </row>
    <row r="76" spans="1:11" ht="12">
      <c r="A76" s="9"/>
      <c r="B76" s="1"/>
      <c r="C76" s="1"/>
      <c r="D76" s="1"/>
      <c r="E76" s="1"/>
      <c r="F76" s="12"/>
      <c r="G76" s="12"/>
      <c r="H76" s="20" t="e">
        <f>IF(#REF!="",0,IF(#REF!="Very low",1,IF(#REF!="Low",2,IF(#REF!="Medium",3,IF(#REF!="High",4,F43)))))</f>
        <v>#REF!</v>
      </c>
      <c r="I76" s="20" t="e">
        <f>IF(#REF!="",0,IF(#REF!="Very low",1,IF(#REF!="Low",2,IF(#REF!="Medium",3,IF(#REF!="High",4,G43)))))</f>
        <v>#REF!</v>
      </c>
      <c r="J76" s="27" t="e">
        <f t="shared" si="0"/>
        <v>#REF!</v>
      </c>
      <c r="K76" s="1" t="e">
        <f t="shared" si="1"/>
        <v>#REF!</v>
      </c>
    </row>
    <row r="77" spans="1:11" ht="12">
      <c r="A77" s="9"/>
      <c r="B77" s="1"/>
      <c r="C77" s="1"/>
      <c r="D77" s="1"/>
      <c r="E77" s="1"/>
      <c r="F77" s="12"/>
      <c r="G77" s="12"/>
      <c r="H77" s="12"/>
      <c r="I77" s="12"/>
      <c r="J77" s="1"/>
      <c r="K77" s="1"/>
    </row>
    <row r="78" spans="1:11" ht="12">
      <c r="A78" s="1"/>
      <c r="B78" s="1"/>
      <c r="C78" s="1"/>
      <c r="D78" s="1"/>
      <c r="E78" s="1"/>
      <c r="F78" s="12"/>
      <c r="G78" s="12"/>
      <c r="H78" s="12"/>
      <c r="I78" s="12"/>
      <c r="J78" s="1"/>
      <c r="K78" s="1"/>
    </row>
    <row r="79" spans="1:11" ht="12">
      <c r="A79" s="1"/>
      <c r="B79" s="1"/>
      <c r="C79" s="1"/>
      <c r="D79" s="1"/>
      <c r="E79" s="1"/>
      <c r="F79" s="12"/>
      <c r="G79" s="12"/>
      <c r="H79" s="12"/>
      <c r="I79" s="12"/>
      <c r="J79" s="1"/>
      <c r="K79" s="1"/>
    </row>
    <row r="80" spans="1:11" ht="12">
      <c r="A80" s="1"/>
      <c r="B80" s="1"/>
      <c r="C80" s="1"/>
      <c r="D80" s="1"/>
      <c r="E80" s="1"/>
      <c r="F80" s="12"/>
      <c r="G80" s="12"/>
      <c r="H80" s="12"/>
      <c r="I80" s="12"/>
      <c r="J80" s="1"/>
      <c r="K80" s="1"/>
    </row>
    <row r="114" ht="13.5" customHeight="1"/>
  </sheetData>
  <sheetProtection selectLockedCells="1"/>
  <mergeCells count="5">
    <mergeCell ref="B2:I2"/>
    <mergeCell ref="F10:J10"/>
    <mergeCell ref="F4:J4"/>
    <mergeCell ref="F6:J6"/>
    <mergeCell ref="F8:J8"/>
  </mergeCells>
  <dataValidations count="1">
    <dataValidation type="list" allowBlank="1" showInputMessage="1" showErrorMessage="1" sqref="F29:G42">
      <formula1>$F$57:$F$61</formula1>
    </dataValidation>
  </dataValidations>
  <printOptions/>
  <pageMargins left="0.7480314960629921" right="0.7480314960629921" top="1.52" bottom="0.984251968503937" header="0.5118110236220472" footer="0.5118110236220472"/>
  <pageSetup horizontalDpi="600" verticalDpi="600" orientation="landscape" paperSize="8" r:id="rId4"/>
  <headerFooter alignWithMargins="0">
    <oddHeader>&amp;L&amp;G</oddHeader>
    <oddFooter>&amp;CPage &amp;P</oddFooter>
  </headerFooter>
  <rowBreaks count="3" manualBreakCount="3">
    <brk id="25" max="10" man="1"/>
    <brk id="34" max="10" man="1"/>
    <brk id="39" max="10"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Evans, Samantha</cp:lastModifiedBy>
  <cp:lastPrinted>2018-05-01T10:49:15Z</cp:lastPrinted>
  <dcterms:created xsi:type="dcterms:W3CDTF">2005-05-04T08:30:35Z</dcterms:created>
  <dcterms:modified xsi:type="dcterms:W3CDTF">2023-05-02T10:38:00Z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
    <vt:lpwstr>REGU-632-505</vt:lpwstr>
  </property>
  <property fmtid="{D5CDD505-2E9C-101B-9397-08002B2CF9AE}" pid="4" name="_dlc_DocIdItemGuid">
    <vt:lpwstr>251ec2ca-672e-4d94-9b7b-708f86b946d5</vt:lpwstr>
  </property>
  <property fmtid="{D5CDD505-2E9C-101B-9397-08002B2CF9AE}" pid="5" name="_dlc_DocIdUrl">
    <vt:lpwstr>https://cyfoethnaturiolcymru.sharepoint.com/teams/Regulatory/wasters/wain/_layouts/15/DocIdRedir.aspx?ID=REGU-632-505, REGU-632-505</vt:lpwstr>
  </property>
  <property fmtid="{D5CDD505-2E9C-101B-9397-08002B2CF9AE}" pid="6" name="ContentTypeId">
    <vt:lpwstr>0x01010067EB80C5FE939D4A9B3D8BA62129B7F501005C2964981E94FD45B2F5886F38D3CF02</vt:lpwstr>
  </property>
</Properties>
</file>